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defoccitanie31-my.sharepoint.com/personal/mbianne_medefoccitanie_com/Documents/Bureau/"/>
    </mc:Choice>
  </mc:AlternateContent>
  <xr:revisionPtr revIDLastSave="94" documentId="8_{A1A83821-1FAD-4F18-9766-D287932C4E1D}" xr6:coauthVersionLast="47" xr6:coauthVersionMax="47" xr10:uidLastSave="{2BAB69D1-F5EF-424F-AE79-18CB79753001}"/>
  <bookViews>
    <workbookView xWindow="28680" yWindow="-105" windowWidth="29040" windowHeight="15840" tabRatio="500" activeTab="1" xr2:uid="{00000000-000D-0000-FFFF-FFFF00000000}"/>
  </bookViews>
  <sheets>
    <sheet name="📊 Tableau de bord" sheetId="1" r:id="rId1"/>
    <sheet name="📖 Guide utilisation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1" l="1"/>
  <c r="E17" i="1"/>
  <c r="F15" i="1"/>
  <c r="E16" i="1"/>
  <c r="F16" i="1"/>
  <c r="E15" i="1"/>
  <c r="F14" i="1"/>
  <c r="E14" i="1"/>
  <c r="F13" i="1"/>
  <c r="E13" i="1"/>
  <c r="F12" i="1"/>
  <c r="E12" i="1"/>
  <c r="E8" i="1"/>
  <c r="C9" i="1"/>
  <c r="F9" i="1" s="1"/>
  <c r="D14" i="1"/>
  <c r="F8" i="1"/>
  <c r="E9" i="1" l="1"/>
</calcChain>
</file>

<file path=xl/sharedStrings.xml><?xml version="1.0" encoding="utf-8"?>
<sst xmlns="http://schemas.openxmlformats.org/spreadsheetml/2006/main" count="38" uniqueCount="37">
  <si>
    <t>TABLEAU DE BORD ALTERNANCE</t>
  </si>
  <si>
    <t>Mesure de l'efficacité RH du recrutement en alternance</t>
  </si>
  <si>
    <t>⭐  8 INDICATEURS ESSENTIELS — VUE SYNTHÉTIQUE</t>
  </si>
  <si>
    <t>Indicateur</t>
  </si>
  <si>
    <t>Valeur actuelle</t>
  </si>
  <si>
    <t>Objectif cible</t>
  </si>
  <si>
    <t>Résultat</t>
  </si>
  <si>
    <t>Interprétation</t>
  </si>
  <si>
    <t>Nb candidatures par poste</t>
  </si>
  <si>
    <t>≥ 10</t>
  </si>
  <si>
    <t>Taux candidatures qualifiées</t>
  </si>
  <si>
    <t>≥ 30%</t>
  </si>
  <si>
    <t xml:space="preserve">   ↳ Nb candidatures reçues</t>
  </si>
  <si>
    <t>← Saisir ici</t>
  </si>
  <si>
    <t xml:space="preserve">   ↳ Nb retenues pour entretien</t>
  </si>
  <si>
    <t>Délai moyen de recrutement</t>
  </si>
  <si>
    <t>≤ 30j</t>
  </si>
  <si>
    <t>Taux satisfaction intégration</t>
  </si>
  <si>
    <t>≥ 80%</t>
  </si>
  <si>
    <t>Taux tuteurs formés</t>
  </si>
  <si>
    <t>Taux de rupture contrat</t>
  </si>
  <si>
    <t>≤ 5%</t>
  </si>
  <si>
    <t>Taux obtention diplôme</t>
  </si>
  <si>
    <t>≥ 85%</t>
  </si>
  <si>
    <t>Taux transfo alternance → CDI</t>
  </si>
  <si>
    <t>GUIDE D'UTILISATION — TABLEAU DE BORD ALTERNANCE</t>
  </si>
  <si>
    <t>COMMENT UTILISER CE FICHIER ?</t>
  </si>
  <si>
    <t>1. ONGLET « 📊 Tableau de bord »</t>
  </si>
  <si>
    <t>→ Vue synthétique avec les 8 indicateurs essentiels recommandés pour les PME/TPE.
→ Saisissez vos valeurs dans les cases JAUNES.
→ Le résultat (Atteint / En dessous / Critique) se calcule automatiquement.
→ Une interprétation opérationnelle s'affiche pour chaque indicateur.</t>
  </si>
  <si>
    <t>→ Fréquence recommandée : mise à jour semestrielle minimum.
→ Impliquez les tuteurs dans la collecte des données terrain.
→ Partagez les résultats avec la direction et les tuteurs en réunion annuelle.
→ Comparez vos résultats d'une année sur l'autre pour mesurer la progression.</t>
  </si>
  <si>
    <t>🎯 ATTIRER         → Candidatures, notoriété, cooptation
🤝 RECRUTER        → Délais, taux d'acceptation, désistements
🌱 INTÉGRER &amp; FIDÉLISER → Satisfaction, tutorat, ruptures, réussite
🚀 TRANSFORMER     → CDI, emploi, vivier, marque employeur</t>
  </si>
  <si>
    <t>LÉGENDE : Saisir les valeurs dans la colonne « Valeur actuelle » (cases jaunes) — Les formules calculent automatiquement.</t>
  </si>
  <si>
    <t>2. BONNES PRATIQUES DE SUIVI</t>
  </si>
  <si>
    <t>3. LES 4 OBJECTIFS DU PARCOURS ALTERNANT</t>
  </si>
  <si>
    <t>4. LÉGENDE DES CASES</t>
  </si>
  <si>
    <t>✅ Atteint                                   = Indicateur au niveau cible
⚠️ En dessous / Trop long       = Indicateur à surveiller
🔴 Critique                                 = Action corrective urgente requise</t>
  </si>
  <si>
    <t>≥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</si>
</sst>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&quot; j&quot;"/>
  </numFmts>
  <fonts count="16" x14ac:knownFonts="1">
    <font>
      <sz val="11"/>
      <color theme="1"/>
      <name val="Calibri"/>
      <family val="2"/>
      <charset val="1"/>
    </font>
    <font>
      <b/>
      <sz val="22"/>
      <color rgb="FFFFFFFF"/>
      <name val="Arial"/>
      <family val="2"/>
    </font>
    <font>
      <i/>
      <sz val="11"/>
      <color rgb="FFFFFFFF"/>
      <name val="Arial"/>
      <family val="2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14007B"/>
      <name val="Arial"/>
      <family val="2"/>
    </font>
    <font>
      <sz val="10"/>
      <color rgb="FF555555"/>
      <name val="Arial"/>
      <family val="2"/>
    </font>
    <font>
      <b/>
      <sz val="10"/>
      <name val="Arial"/>
      <family val="2"/>
    </font>
    <font>
      <i/>
      <sz val="9"/>
      <color rgb="FF555555"/>
      <name val="Arial"/>
      <family val="2"/>
    </font>
    <font>
      <b/>
      <sz val="11"/>
      <color rgb="FF1B5E20"/>
      <name val="Arial"/>
      <family val="2"/>
    </font>
    <font>
      <i/>
      <sz val="8"/>
      <color rgb="FF999999"/>
      <name val="Arial"/>
      <family val="2"/>
    </font>
    <font>
      <i/>
      <sz val="8"/>
      <color rgb="FFAAAAAA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2F2483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9C4"/>
        <bgColor rgb="FFFFF3E0"/>
      </patternFill>
    </fill>
    <fill>
      <patternFill patternType="solid">
        <fgColor rgb="FFE8F5E9"/>
        <bgColor rgb="FFF1F8E9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1F8E9"/>
      </patternFill>
    </fill>
    <fill>
      <patternFill patternType="solid">
        <fgColor rgb="FF2F2483"/>
        <bgColor indexed="64"/>
      </patternFill>
    </fill>
    <fill>
      <patternFill patternType="solid">
        <fgColor rgb="FF2F2483"/>
        <bgColor rgb="FF000080"/>
      </patternFill>
    </fill>
    <fill>
      <patternFill patternType="solid">
        <fgColor rgb="FF62B132"/>
        <bgColor rgb="FFB71C1C"/>
      </patternFill>
    </fill>
    <fill>
      <patternFill patternType="solid">
        <fgColor rgb="FFEAE9F3"/>
        <bgColor rgb="FFEDE7F6"/>
      </patternFill>
    </fill>
    <fill>
      <patternFill patternType="solid">
        <fgColor rgb="FF2F2483"/>
        <bgColor rgb="FF333333"/>
      </patternFill>
    </fill>
    <fill>
      <patternFill patternType="solid">
        <fgColor rgb="FFEFF7EA"/>
        <bgColor rgb="FFF1F8E9"/>
      </patternFill>
    </fill>
    <fill>
      <patternFill patternType="solid">
        <fgColor rgb="FF49B1E5"/>
        <bgColor rgb="FF000080"/>
      </patternFill>
    </fill>
    <fill>
      <patternFill patternType="solid">
        <fgColor rgb="FFEDF7FC"/>
        <bgColor indexed="64"/>
      </patternFill>
    </fill>
    <fill>
      <patternFill patternType="solid">
        <fgColor rgb="FF00A690"/>
        <bgColor rgb="FF000080"/>
      </patternFill>
    </fill>
    <fill>
      <patternFill patternType="solid">
        <fgColor rgb="FF733089"/>
        <bgColor rgb="FF000080"/>
      </patternFill>
    </fill>
    <fill>
      <patternFill patternType="solid">
        <fgColor rgb="FFE6F6F4"/>
        <bgColor rgb="FFF1F8E9"/>
      </patternFill>
    </fill>
    <fill>
      <patternFill patternType="solid">
        <fgColor rgb="FFF1EAF3"/>
        <bgColor rgb="FFFFF3E0"/>
      </patternFill>
    </fill>
    <fill>
      <patternFill patternType="solid">
        <fgColor rgb="FFEFF7EA"/>
        <bgColor rgb="FFFFF3E0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1" fillId="0" borderId="0" xfId="0" applyFont="1" applyAlignment="1">
      <alignment horizontal="left" vertical="center"/>
    </xf>
    <xf numFmtId="0" fontId="6" fillId="5" borderId="0" xfId="0" applyFont="1" applyFill="1" applyAlignment="1">
      <alignment horizontal="left" vertical="center" wrapText="1" indent="2"/>
    </xf>
    <xf numFmtId="0" fontId="8" fillId="0" borderId="0" xfId="0" applyFont="1" applyAlignment="1">
      <alignment horizontal="left" vertical="center" indent="1"/>
    </xf>
    <xf numFmtId="0" fontId="12" fillId="7" borderId="0" xfId="0" applyFont="1" applyFill="1" applyAlignment="1">
      <alignment horizontal="center" vertical="center"/>
    </xf>
    <xf numFmtId="0" fontId="13" fillId="7" borderId="1" xfId="0" applyFont="1" applyFill="1" applyBorder="1" applyAlignment="1">
      <alignment horizontal="left" vertical="center" wrapText="1" indent="2"/>
    </xf>
    <xf numFmtId="0" fontId="4" fillId="10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left" vertical="center" indent="1"/>
    </xf>
    <xf numFmtId="0" fontId="6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left" vertical="center" wrapText="1" indent="1"/>
    </xf>
    <xf numFmtId="164" fontId="9" fillId="3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 indent="1"/>
    </xf>
    <xf numFmtId="10" fontId="6" fillId="9" borderId="2" xfId="0" applyNumberFormat="1" applyFont="1" applyFill="1" applyBorder="1" applyAlignment="1">
      <alignment horizontal="center" vertical="center"/>
    </xf>
    <xf numFmtId="0" fontId="6" fillId="11" borderId="0" xfId="0" applyFont="1" applyFill="1" applyAlignment="1">
      <alignment horizontal="left" vertical="center" wrapText="1" indent="2"/>
    </xf>
    <xf numFmtId="0" fontId="14" fillId="8" borderId="0" xfId="0" applyFont="1" applyFill="1" applyAlignment="1">
      <alignment horizontal="left" vertical="center" wrapText="1" indent="2"/>
    </xf>
    <xf numFmtId="0" fontId="6" fillId="13" borderId="0" xfId="0" applyFont="1" applyFill="1" applyAlignment="1">
      <alignment horizontal="left" vertical="center" wrapText="1" indent="2"/>
    </xf>
    <xf numFmtId="0" fontId="14" fillId="12" borderId="0" xfId="0" applyFont="1" applyFill="1" applyAlignment="1">
      <alignment horizontal="left" vertical="center" wrapText="1" indent="2"/>
    </xf>
    <xf numFmtId="0" fontId="14" fillId="14" borderId="0" xfId="0" applyFont="1" applyFill="1" applyAlignment="1">
      <alignment horizontal="left" vertical="center" wrapText="1" indent="2"/>
    </xf>
    <xf numFmtId="0" fontId="14" fillId="15" borderId="0" xfId="0" applyFont="1" applyFill="1" applyAlignment="1">
      <alignment horizontal="left" vertical="center" wrapText="1" indent="2"/>
    </xf>
    <xf numFmtId="0" fontId="6" fillId="16" borderId="0" xfId="0" applyFont="1" applyFill="1" applyAlignment="1">
      <alignment horizontal="left" vertical="center" wrapText="1" indent="2"/>
    </xf>
    <xf numFmtId="0" fontId="6" fillId="17" borderId="0" xfId="0" applyFont="1" applyFill="1" applyAlignment="1">
      <alignment horizontal="left" vertical="center" wrapText="1" indent="2"/>
    </xf>
    <xf numFmtId="0" fontId="10" fillId="18" borderId="2" xfId="0" applyFont="1" applyFill="1" applyBorder="1" applyAlignment="1">
      <alignment horizontal="left" vertical="center"/>
    </xf>
    <xf numFmtId="0" fontId="0" fillId="18" borderId="2" xfId="0" applyFill="1" applyBorder="1"/>
    <xf numFmtId="0" fontId="8" fillId="18" borderId="2" xfId="0" applyFont="1" applyFill="1" applyBorder="1" applyAlignment="1">
      <alignment horizontal="left" vertical="center" indent="2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" fontId="5" fillId="2" borderId="2" xfId="0" applyNumberFormat="1" applyFont="1" applyFill="1" applyBorder="1" applyAlignment="1" applyProtection="1">
      <alignment horizontal="center" vertical="center"/>
      <protection locked="0"/>
    </xf>
    <xf numFmtId="165" fontId="5" fillId="2" borderId="2" xfId="0" applyNumberFormat="1" applyFont="1" applyFill="1" applyBorder="1" applyAlignment="1" applyProtection="1">
      <alignment horizontal="center" vertical="center"/>
      <protection locked="0"/>
    </xf>
    <xf numFmtId="16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3" fillId="8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C0019"/>
      <rgbColor rgb="FF00FF00"/>
      <rgbColor rgb="FF0000FF"/>
      <rgbColor rgb="FFF1F8E9"/>
      <rgbColor rgb="FFFF00FF"/>
      <rgbColor rgb="FF00FFFF"/>
      <rgbColor rgb="FF800000"/>
      <rgbColor rgb="FF1B5E20"/>
      <rgbColor rgb="FF14007B"/>
      <rgbColor rgb="FF808000"/>
      <rgbColor rgb="FF880E4F"/>
      <rgbColor rgb="FF00695C"/>
      <rgbColor rgb="FFCCCCCC"/>
      <rgbColor rgb="FF808080"/>
      <rgbColor rgb="FFAAAAAA"/>
      <rgbColor rgb="FF993366"/>
      <rgbColor rgb="FFFFF9C4"/>
      <rgbColor rgb="FFE0F2F1"/>
      <rgbColor rgb="FF660066"/>
      <rgbColor rgb="FFFF8080"/>
      <rgbColor rgb="FF0D47A1"/>
      <rgbColor rgb="FFE8E5F5"/>
      <rgbColor rgb="FF000080"/>
      <rgbColor rgb="FFFF00FF"/>
      <rgbColor rgb="FFE8F5E9"/>
      <rgbColor rgb="FF00FFFF"/>
      <rgbColor rgb="FF800080"/>
      <rgbColor rgb="FF800000"/>
      <rgbColor rgb="FF217346"/>
      <rgbColor rgb="FF0000FF"/>
      <rgbColor rgb="FF00CCFF"/>
      <rgbColor rgb="FFE3F2FD"/>
      <rgbColor rgb="FFE2EFDA"/>
      <rgbColor rgb="FFFFF3E0"/>
      <rgbColor rgb="FFE8EAF6"/>
      <rgbColor rgb="FFEDE7F6"/>
      <rgbColor rgb="FFFFEBEE"/>
      <rgbColor rgb="FFFCE4EC"/>
      <rgbColor rgb="FF3366FF"/>
      <rgbColor rgb="FF33CCCC"/>
      <rgbColor rgb="FF99CC00"/>
      <rgbColor rgb="FFF5F5F5"/>
      <rgbColor rgb="FFFF9900"/>
      <rgbColor rgb="FFE65100"/>
      <rgbColor rgb="FF555555"/>
      <rgbColor rgb="FF999999"/>
      <rgbColor rgb="FF1A237E"/>
      <rgbColor rgb="FF339966"/>
      <rgbColor rgb="FF003300"/>
      <rgbColor rgb="FF333300"/>
      <rgbColor rgb="FFB71C1C"/>
      <rgbColor rgb="FF993366"/>
      <rgbColor rgb="FF4527A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FF7EA"/>
      <color rgb="FFF1EAF3"/>
      <color rgb="FFE6F6F4"/>
      <color rgb="FF733089"/>
      <color rgb="FF00A690"/>
      <color rgb="FFEDF7FC"/>
      <color rgb="FF49B1E5"/>
      <color rgb="FFF59A09"/>
      <color rgb="FF555555"/>
      <color rgb="FFEA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1"/>
  <sheetViews>
    <sheetView showGridLines="0" zoomScale="115" zoomScaleNormal="115" workbookViewId="0">
      <selection activeCell="G5" sqref="G5"/>
    </sheetView>
  </sheetViews>
  <sheetFormatPr baseColWidth="10" defaultColWidth="8.6328125" defaultRowHeight="14.5" x14ac:dyDescent="0.35"/>
  <cols>
    <col min="1" max="1" width="3" customWidth="1"/>
    <col min="2" max="2" width="30" customWidth="1"/>
    <col min="3" max="5" width="18" customWidth="1"/>
    <col min="6" max="6" width="26.453125" customWidth="1"/>
    <col min="7" max="7" width="3" customWidth="1"/>
  </cols>
  <sheetData>
    <row r="1" spans="2:6" ht="7.5" customHeight="1" x14ac:dyDescent="0.35"/>
    <row r="2" spans="2:6" ht="45" customHeight="1" x14ac:dyDescent="0.35">
      <c r="B2" s="32" t="s">
        <v>0</v>
      </c>
      <c r="C2" s="32"/>
      <c r="D2" s="32"/>
      <c r="E2" s="32"/>
      <c r="F2" s="32"/>
    </row>
    <row r="3" spans="2:6" ht="19.5" customHeight="1" x14ac:dyDescent="0.35">
      <c r="B3" s="33" t="s">
        <v>1</v>
      </c>
      <c r="C3" s="33"/>
      <c r="D3" s="33"/>
      <c r="E3" s="33"/>
      <c r="F3" s="33"/>
    </row>
    <row r="4" spans="2:6" ht="30" customHeight="1" x14ac:dyDescent="0.35"/>
    <row r="5" spans="2:6" ht="7.5" customHeight="1" thickBot="1" x14ac:dyDescent="0.4"/>
    <row r="6" spans="2:6" ht="27.75" customHeight="1" thickTop="1" thickBot="1" x14ac:dyDescent="0.4">
      <c r="B6" s="34" t="s">
        <v>2</v>
      </c>
      <c r="C6" s="34"/>
      <c r="D6" s="34"/>
      <c r="E6" s="34"/>
      <c r="F6" s="34"/>
    </row>
    <row r="7" spans="2:6" ht="21.75" customHeight="1" thickTop="1" thickBot="1" x14ac:dyDescent="0.4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2:6" ht="21.75" customHeight="1" thickTop="1" thickBot="1" x14ac:dyDescent="0.4">
      <c r="B8" s="7" t="s">
        <v>8</v>
      </c>
      <c r="C8" s="28"/>
      <c r="D8" s="8" t="s">
        <v>9</v>
      </c>
      <c r="E8" s="9" t="str">
        <f>IF(C8="","—",IF(C8&gt;=10,"✅ Atteint","⚠️ En dessous"))</f>
        <v>—</v>
      </c>
      <c r="F8" s="10" t="str">
        <f>IF(C8="","Saisir la valeur",IF(C8&gt;=10,"Forte attractivité","Attractivité à renforcer"))</f>
        <v>Saisir la valeur</v>
      </c>
    </row>
    <row r="9" spans="2:6" ht="15.5" thickTop="1" thickBot="1" x14ac:dyDescent="0.4">
      <c r="B9" s="7" t="s">
        <v>10</v>
      </c>
      <c r="C9" s="11" t="str">
        <f>IF(AND(C10&lt;&gt;"",C11&lt;&gt;""),C11/C10,"")</f>
        <v/>
      </c>
      <c r="D9" s="8" t="s">
        <v>11</v>
      </c>
      <c r="E9" s="9" t="str">
        <f>IF(C9="","—",IF(C9&gt;=30%,"✅ Atteint","⚠️ En dessous"))</f>
        <v>—</v>
      </c>
      <c r="F9" s="10" t="str">
        <f>IF(C9="","Saisir les données ci-dessous",IF(C9&gt;=30%,"Sourcing efficace","Revoir les annonces"))</f>
        <v>Saisir les données ci-dessous</v>
      </c>
    </row>
    <row r="10" spans="2:6" ht="19.5" customHeight="1" thickTop="1" thickBot="1" x14ac:dyDescent="0.4">
      <c r="B10" s="27" t="s">
        <v>12</v>
      </c>
      <c r="C10" s="29"/>
      <c r="D10" s="25" t="s">
        <v>13</v>
      </c>
      <c r="E10" s="26"/>
      <c r="F10" s="26"/>
    </row>
    <row r="11" spans="2:6" ht="19.5" customHeight="1" thickTop="1" thickBot="1" x14ac:dyDescent="0.4">
      <c r="B11" s="27" t="s">
        <v>14</v>
      </c>
      <c r="C11" s="29"/>
      <c r="D11" s="25" t="s">
        <v>13</v>
      </c>
      <c r="E11" s="26"/>
      <c r="F11" s="26"/>
    </row>
    <row r="12" spans="2:6" ht="21.75" customHeight="1" thickTop="1" thickBot="1" x14ac:dyDescent="0.4">
      <c r="B12" s="7" t="s">
        <v>15</v>
      </c>
      <c r="C12" s="30"/>
      <c r="D12" s="8" t="s">
        <v>16</v>
      </c>
      <c r="E12" s="9" t="str">
        <f>IF(C12="","—",IF(C12&lt;=30,"✅ Atteint","⚠️ Trop long"))</f>
        <v>—</v>
      </c>
      <c r="F12" s="10" t="str">
        <f>IF(C12="","Saisir la valeur",IF(C12&lt;=30,"Processus fluide","Accélérer le process"))</f>
        <v>Saisir la valeur</v>
      </c>
    </row>
    <row r="13" spans="2:6" ht="21.75" customHeight="1" thickTop="1" thickBot="1" x14ac:dyDescent="0.4">
      <c r="B13" s="12" t="s">
        <v>17</v>
      </c>
      <c r="C13" s="31"/>
      <c r="D13" s="13" t="s">
        <v>18</v>
      </c>
      <c r="E13" s="14" t="str">
        <f>IF(C13="","—",IF(C13&gt;=80%,"✅ Atteint","⚠️ En dessous"))</f>
        <v>—</v>
      </c>
      <c r="F13" s="15" t="str">
        <f>IF(C13="","Saisir la valeur",IF(C13&gt;=80%,"Bonne intégration","Améliorer l'accueil"))</f>
        <v>Saisir la valeur</v>
      </c>
    </row>
    <row r="14" spans="2:6" ht="22" customHeight="1" thickTop="1" thickBot="1" x14ac:dyDescent="0.4">
      <c r="B14" s="7" t="s">
        <v>19</v>
      </c>
      <c r="C14" s="31"/>
      <c r="D14" s="16">
        <f>100%</f>
        <v>1</v>
      </c>
      <c r="E14" s="9" t="str">
        <f>IF(C14="","—",IF(C14&gt;=100%,"✅ Atteint","⚠️ En dessous"))</f>
        <v>—</v>
      </c>
      <c r="F14" s="10" t="str">
        <f>IF(C14="","Saisir la valeur",IF(C14&gt;=100%,"Tous formés","Former les tuteurs manquants"))</f>
        <v>Saisir la valeur</v>
      </c>
    </row>
    <row r="15" spans="2:6" ht="22" customHeight="1" thickTop="1" thickBot="1" x14ac:dyDescent="0.4">
      <c r="B15" s="12" t="s">
        <v>20</v>
      </c>
      <c r="C15" s="31"/>
      <c r="D15" s="13" t="s">
        <v>21</v>
      </c>
      <c r="E15" s="14" t="str">
        <f>IF(C15="","—",IF(C15&lt;=5%,"✅ Atteint","🔴 Critique"))</f>
        <v>—</v>
      </c>
      <c r="F15" s="15" t="str">
        <f>IF(C15="","Saisir la valeur",IF(C15&lt;=5%,"Taux maîtrisé","Analyser les causes de rupture"))</f>
        <v>Saisir la valeur</v>
      </c>
    </row>
    <row r="16" spans="2:6" ht="15.5" thickTop="1" thickBot="1" x14ac:dyDescent="0.4">
      <c r="B16" s="7" t="s">
        <v>22</v>
      </c>
      <c r="C16" s="31"/>
      <c r="D16" s="8" t="s">
        <v>23</v>
      </c>
      <c r="E16" s="9" t="str">
        <f>IF(C16="","—",IF(C16&gt;=85%,"✅ Atteint","⚠️ En dessous"))</f>
        <v>—</v>
      </c>
      <c r="F16" s="10" t="str">
        <f>IF(C16="","Saisir la valeur",IF(C16&gt;=85%,"Bonne réussite","Renforcer l'accompagnement"))</f>
        <v>Saisir la valeur</v>
      </c>
    </row>
    <row r="17" spans="2:6" ht="21.75" customHeight="1" thickTop="1" thickBot="1" x14ac:dyDescent="0.4">
      <c r="B17" s="12" t="s">
        <v>24</v>
      </c>
      <c r="C17" s="31"/>
      <c r="D17" s="13" t="s">
        <v>36</v>
      </c>
      <c r="E17" s="14" t="str">
        <f>IF(C17="","—",IF(C17&gt;=40%,"✅ Atteint","⚠️ En dessous"))</f>
        <v>—</v>
      </c>
      <c r="F17" s="15" t="str">
        <f>IF(C17="","Saisir la valeur",IF(C17&gt;=40%,"Bon taux","Analyser les causes de fin de contrat"))</f>
        <v>Saisir la valeur</v>
      </c>
    </row>
    <row r="18" spans="2:6" ht="15" thickTop="1" x14ac:dyDescent="0.35"/>
    <row r="19" spans="2:6" ht="18" customHeight="1" x14ac:dyDescent="0.35">
      <c r="B19" s="3" t="s">
        <v>31</v>
      </c>
    </row>
    <row r="21" spans="2:6" x14ac:dyDescent="0.35">
      <c r="B21" s="1"/>
    </row>
  </sheetData>
  <sheetProtection algorithmName="SHA-512" hashValue="LRpJhdMqLlnfY3k6u/Q8QU9Zi7lqAf2R8Tmyjm5l0B7D51NGaziZLgJXTs05hXWz65Uuh9uF4oefkEzeQvO2eQ==" saltValue="RNhwF4okbjATyrPrMSojdA==" spinCount="100000" sheet="1" objects="1" scenarios="1"/>
  <mergeCells count="3">
    <mergeCell ref="B2:F2"/>
    <mergeCell ref="B3:F3"/>
    <mergeCell ref="B6:F6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18"/>
  <sheetViews>
    <sheetView showGridLines="0" tabSelected="1" zoomScale="118" zoomScaleNormal="111" workbookViewId="0">
      <selection activeCell="C3" sqref="C3"/>
    </sheetView>
  </sheetViews>
  <sheetFormatPr baseColWidth="10" defaultColWidth="8.6328125" defaultRowHeight="14.5" x14ac:dyDescent="0.35"/>
  <cols>
    <col min="1" max="1" width="3" customWidth="1"/>
    <col min="2" max="2" width="97" customWidth="1"/>
    <col min="3" max="3" width="3" customWidth="1"/>
  </cols>
  <sheetData>
    <row r="1" spans="2:2" ht="7.5" customHeight="1" x14ac:dyDescent="0.35"/>
    <row r="2" spans="2:2" ht="45" customHeight="1" x14ac:dyDescent="0.35">
      <c r="B2" s="4" t="s">
        <v>25</v>
      </c>
    </row>
    <row r="4" spans="2:2" ht="30" customHeight="1" x14ac:dyDescent="0.35">
      <c r="B4" s="5" t="s">
        <v>26</v>
      </c>
    </row>
    <row r="5" spans="2:2" ht="6" customHeight="1" x14ac:dyDescent="0.35">
      <c r="B5" s="2"/>
    </row>
    <row r="6" spans="2:2" ht="25.5" customHeight="1" x14ac:dyDescent="0.35">
      <c r="B6" s="18" t="s">
        <v>27</v>
      </c>
    </row>
    <row r="7" spans="2:2" ht="60" customHeight="1" x14ac:dyDescent="0.35">
      <c r="B7" s="17" t="s">
        <v>28</v>
      </c>
    </row>
    <row r="8" spans="2:2" ht="6" customHeight="1" x14ac:dyDescent="0.35">
      <c r="B8" s="2"/>
    </row>
    <row r="9" spans="2:2" ht="25.5" customHeight="1" x14ac:dyDescent="0.35">
      <c r="B9" s="21" t="s">
        <v>32</v>
      </c>
    </row>
    <row r="10" spans="2:2" ht="60" customHeight="1" x14ac:dyDescent="0.35">
      <c r="B10" s="23" t="s">
        <v>29</v>
      </c>
    </row>
    <row r="11" spans="2:2" ht="6" customHeight="1" x14ac:dyDescent="0.35">
      <c r="B11" s="2"/>
    </row>
    <row r="12" spans="2:2" ht="25.5" customHeight="1" x14ac:dyDescent="0.35">
      <c r="B12" s="20" t="s">
        <v>33</v>
      </c>
    </row>
    <row r="13" spans="2:2" ht="69.75" customHeight="1" x14ac:dyDescent="0.35">
      <c r="B13" s="19" t="s">
        <v>30</v>
      </c>
    </row>
    <row r="14" spans="2:2" ht="6" customHeight="1" x14ac:dyDescent="0.35">
      <c r="B14" s="2"/>
    </row>
    <row r="15" spans="2:2" ht="25.5" customHeight="1" x14ac:dyDescent="0.35">
      <c r="B15" s="22" t="s">
        <v>34</v>
      </c>
    </row>
    <row r="16" spans="2:2" ht="69.75" customHeight="1" x14ac:dyDescent="0.35">
      <c r="B16" s="24" t="s">
        <v>35</v>
      </c>
    </row>
    <row r="18" spans="2:2" ht="18" customHeight="1" x14ac:dyDescent="0.35">
      <c r="B18" s="1"/>
    </row>
  </sheetData>
  <sheetProtection algorithmName="SHA-512" hashValue="BfU/CJdcl3tD+jv93Q1KDr5UOIPdnK7ricvJjpMoLZ76ioh+npYEBCHgPO7NeJ4DmpxNZfL/LAcqrhn89+RjqA==" saltValue="SoCHhnEf4F7o1GhD2g7aYw==" spinCount="100000" sheet="1" objects="1" scenarios="1"/>
  <printOptions horizontalCentered="1"/>
  <pageMargins left="0.74803149606299213" right="0.74803149606299213" top="0.98425196850393704" bottom="0.98425196850393704" header="0.51181102362204722" footer="0.51181102362204722"/>
  <pageSetup paperSize="9" scale="86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f8cb23-d73f-4889-8fb4-65b10b5a2efc">
      <UserInfo>
        <DisplayName/>
        <AccountId xsi:nil="true"/>
        <AccountType/>
      </UserInfo>
    </SharedWithUsers>
    <lcf76f155ced4ddcb4097134ff3c332f xmlns="36a2d327-84bf-41ad-bc11-c7fdbe871f51">
      <Terms xmlns="http://schemas.microsoft.com/office/infopath/2007/PartnerControls"/>
    </lcf76f155ced4ddcb4097134ff3c332f>
    <TaxCatchAll xmlns="eaf8cb23-d73f-4889-8fb4-65b10b5a2e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A10FE0D0E4D6498D9E5AFBF9B088D8" ma:contentTypeVersion="19" ma:contentTypeDescription="Crée un document." ma:contentTypeScope="" ma:versionID="3ee021cf8fde6daa970b2a4032caf567">
  <xsd:schema xmlns:xsd="http://www.w3.org/2001/XMLSchema" xmlns:xs="http://www.w3.org/2001/XMLSchema" xmlns:p="http://schemas.microsoft.com/office/2006/metadata/properties" xmlns:ns2="36a2d327-84bf-41ad-bc11-c7fdbe871f51" xmlns:ns3="eaf8cb23-d73f-4889-8fb4-65b10b5a2efc" targetNamespace="http://schemas.microsoft.com/office/2006/metadata/properties" ma:root="true" ma:fieldsID="e32fb9d67bf0ca9b638e9c941d55fceb" ns2:_="" ns3:_="">
    <xsd:import namespace="36a2d327-84bf-41ad-bc11-c7fdbe871f51"/>
    <xsd:import namespace="eaf8cb23-d73f-4889-8fb4-65b10b5a2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2d327-84bf-41ad-bc11-c7fdbe871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e164967-8e84-412d-829a-1950fc5a69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8cb23-d73f-4889-8fb4-65b10b5a2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b1c717-6587-409e-b235-f45d89f34435}" ma:internalName="TaxCatchAll" ma:showField="CatchAllData" ma:web="eaf8cb23-d73f-4889-8fb4-65b10b5a2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D0B4F-E912-43DA-A590-FD42C202DD7C}">
  <ds:schemaRefs>
    <ds:schemaRef ds:uri="http://schemas.microsoft.com/office/2006/metadata/properties"/>
    <ds:schemaRef ds:uri="http://schemas.microsoft.com/office/infopath/2007/PartnerControls"/>
    <ds:schemaRef ds:uri="eaf8cb23-d73f-4889-8fb4-65b10b5a2efc"/>
    <ds:schemaRef ds:uri="36a2d327-84bf-41ad-bc11-c7fdbe871f51"/>
  </ds:schemaRefs>
</ds:datastoreItem>
</file>

<file path=customXml/itemProps2.xml><?xml version="1.0" encoding="utf-8"?>
<ds:datastoreItem xmlns:ds="http://schemas.openxmlformats.org/officeDocument/2006/customXml" ds:itemID="{F0FE57CD-6D2A-4786-AFA0-448797D55C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4D3EF-D5F8-4B4B-831D-4B5FAE208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2d327-84bf-41ad-bc11-c7fdbe871f51"/>
    <ds:schemaRef ds:uri="eaf8cb23-d73f-4889-8fb4-65b10b5a2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📊 Tableau de bord</vt:lpstr>
      <vt:lpstr>📖 Guide utilisation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Mathieu BIANNE - MEDEF Occitanie</cp:lastModifiedBy>
  <cp:revision>0</cp:revision>
  <cp:lastPrinted>2026-10-01T16:20:59Z</cp:lastPrinted>
  <dcterms:created xsi:type="dcterms:W3CDTF">2026-06-24T14:11:58Z</dcterms:created>
  <dcterms:modified xsi:type="dcterms:W3CDTF">2026-10-01T16:21:25Z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1951000</vt:r8>
  </property>
  <property fmtid="{D5CDD505-2E9C-101B-9397-08002B2CF9AE}" pid="3" name="ContentTypeId">
    <vt:lpwstr>0x010100B6A10FE0D0E4D6498D9E5AFBF9B088D8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